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.pena\Desktop\PAG.WEB\AÑO 2022\JUNIO 22\"/>
    </mc:Choice>
  </mc:AlternateContent>
  <bookViews>
    <workbookView xWindow="0" yWindow="0" windowWidth="19200" windowHeight="6888"/>
  </bookViews>
  <sheets>
    <sheet name="REL. D-ESTADO DE CXP DE SUPLID" sheetId="13" r:id="rId1"/>
  </sheets>
  <definedNames>
    <definedName name="_xlnm._FilterDatabase" localSheetId="0" hidden="1">'REL. D-ESTADO DE CXP DE SUPLID'!$A$8:$H$49</definedName>
    <definedName name="_xlnm.Print_Titles" localSheetId="0">'REL. D-ESTADO DE CXP DE SUPLID'!$1:$8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13" l="1"/>
  <c r="H49" i="13"/>
  <c r="G48" i="13"/>
  <c r="H48" i="13" s="1"/>
  <c r="H47" i="13"/>
  <c r="H46" i="13"/>
  <c r="H45" i="13"/>
  <c r="H44" i="13"/>
  <c r="H43" i="13"/>
  <c r="H42" i="13"/>
  <c r="H41" i="13"/>
  <c r="H40" i="13"/>
  <c r="H39" i="13"/>
  <c r="H38" i="13"/>
  <c r="E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G21" i="13"/>
  <c r="G51" i="13" s="1"/>
  <c r="H20" i="13"/>
  <c r="H19" i="13"/>
  <c r="H18" i="13"/>
  <c r="H17" i="13"/>
  <c r="H16" i="13"/>
  <c r="H15" i="13"/>
  <c r="H14" i="13"/>
  <c r="H13" i="13"/>
  <c r="H12" i="13"/>
  <c r="H11" i="13"/>
  <c r="H10" i="13"/>
  <c r="H9" i="13"/>
  <c r="H21" i="13" l="1"/>
  <c r="H51" i="13" s="1"/>
</calcChain>
</file>

<file path=xl/sharedStrings.xml><?xml version="1.0" encoding="utf-8"?>
<sst xmlns="http://schemas.openxmlformats.org/spreadsheetml/2006/main" count="185" uniqueCount="159">
  <si>
    <t>Ventas de Formularios de Expotación Vuce-aduanas</t>
  </si>
  <si>
    <t xml:space="preserve">PROVEEDOR </t>
  </si>
  <si>
    <t>FECHA FACTURA</t>
  </si>
  <si>
    <t>CONCEPTO</t>
  </si>
  <si>
    <t>FACTURA NO. NCF</t>
  </si>
  <si>
    <t>MONTO FACTURADO</t>
  </si>
  <si>
    <t>FECHA FIN DE FACTURA</t>
  </si>
  <si>
    <t>MONTO PAGADO A LA FECHA</t>
  </si>
  <si>
    <t>MONTO PDTE. Y ESTADO (COMPLETO, PENDIENTE Y ATRASADO)</t>
  </si>
  <si>
    <t xml:space="preserve">COMPANIA DOMINICANA DE TELEFONOS </t>
  </si>
  <si>
    <t>ELEVADORES DEL NORTE</t>
  </si>
  <si>
    <t>FUNDACION UNIVERSITARIA IBEROAMERICANA (FUNIBER)</t>
  </si>
  <si>
    <t>INGENIERIA Y AIRE ACONDICIONADO</t>
  </si>
  <si>
    <t xml:space="preserve">LA COCINA DE DONA MARY </t>
  </si>
  <si>
    <t>MARTINEZ TORRES TRAVELING SRL</t>
  </si>
  <si>
    <t>OFFITEK SRL</t>
  </si>
  <si>
    <t>SKETCHPROM SRL</t>
  </si>
  <si>
    <t>WINDTELECOM, SA</t>
  </si>
  <si>
    <t>P/ Servicios de internet para la institución.</t>
  </si>
  <si>
    <t>ASOC. DOMINICANA DE ZONAS FRANCAS (ADOZONA)</t>
  </si>
  <si>
    <t>Devolución recursos por acuerdo ADOZONA-CNZFE.</t>
  </si>
  <si>
    <t>P/Servicios almuerzos a empleados del CNZFE.</t>
  </si>
  <si>
    <t>Servicios alimenticios.</t>
  </si>
  <si>
    <t>Servicios de alquiler equipos de oficina.</t>
  </si>
  <si>
    <t>Servicios de mantenimiento ascensores.</t>
  </si>
  <si>
    <t>Compra de materiales electricos.</t>
  </si>
  <si>
    <t>CARECHEM DOMINICANA</t>
  </si>
  <si>
    <t>P/Servicios telefónicos (FLOTA) y 809-185-4528.</t>
  </si>
  <si>
    <t>P/flotilla de combustible</t>
  </si>
  <si>
    <t>P/Servicios  Seguros Médico y de vida</t>
  </si>
  <si>
    <t>Servicios Médico Empleados</t>
  </si>
  <si>
    <t>BANCO DE RESERVAS DE LA REP. DOM.</t>
  </si>
  <si>
    <t xml:space="preserve">EDITORA EL CARIBE </t>
  </si>
  <si>
    <t>SEGURO UNIVERSAL</t>
  </si>
  <si>
    <t>ALTICE DOMINICANA, SA</t>
  </si>
  <si>
    <t xml:space="preserve"> </t>
  </si>
  <si>
    <t>TOTAL</t>
  </si>
  <si>
    <t>VALORES RD$</t>
  </si>
  <si>
    <t>GRAFICA WILLIAN, SRL</t>
  </si>
  <si>
    <t>Suministro de oficinas</t>
  </si>
  <si>
    <t>B1500000780</t>
  </si>
  <si>
    <t>Servicios de electricidad</t>
  </si>
  <si>
    <t>CAASD</t>
  </si>
  <si>
    <t>Servicios de Agua</t>
  </si>
  <si>
    <t>CENTRO CUESTA NACIONAL</t>
  </si>
  <si>
    <t>Pago 75% cuota 8/21 del programa académico.</t>
  </si>
  <si>
    <t>15/11/21</t>
  </si>
  <si>
    <t>UNIVERSIDAD APEC</t>
  </si>
  <si>
    <t>Pago maestria.</t>
  </si>
  <si>
    <t>CONTRATO 2790*75%</t>
  </si>
  <si>
    <t>UNIVERSIDAD NACIONAL PEDRO H. URENA</t>
  </si>
  <si>
    <t>Compra alimentos y bebidas</t>
  </si>
  <si>
    <t xml:space="preserve">INDUSTRIAS BANILEJAS </t>
  </si>
  <si>
    <t>25/02/22</t>
  </si>
  <si>
    <t>ICK GROUP SRL</t>
  </si>
  <si>
    <t>HUMANO SEGUROS S A</t>
  </si>
  <si>
    <t xml:space="preserve">GTG INDUSTRIAL </t>
  </si>
  <si>
    <t>Sumistros de limpieza.</t>
  </si>
  <si>
    <t>Articulos ferreteros.</t>
  </si>
  <si>
    <t>P/Servicios de Publicidad.</t>
  </si>
  <si>
    <t>B1500003342/3344/3383</t>
  </si>
  <si>
    <t>CASA DONA MARCIA CADOMA</t>
  </si>
  <si>
    <t>B1500000133</t>
  </si>
  <si>
    <t>EMPRESA DISTRIBUIDORA DE ELECTRICIDAD DEL ESTE S.A</t>
  </si>
  <si>
    <t>CENTRO AUTOMOTRIZ REMESA, SRL</t>
  </si>
  <si>
    <t>Mantenimiento general vehiculos de la institucion.</t>
  </si>
  <si>
    <t>31/03/22</t>
  </si>
  <si>
    <t xml:space="preserve">PONTIFICA UNIVERSIDAD CATOLICA MADRE Y MAESTRA </t>
  </si>
  <si>
    <t>Pagos cursos tecnicos.</t>
  </si>
  <si>
    <t xml:space="preserve">VIAMAR </t>
  </si>
  <si>
    <t>28/03/22</t>
  </si>
  <si>
    <t>25/04/22</t>
  </si>
  <si>
    <t>CENTRO XPERT SRL</t>
  </si>
  <si>
    <t>ARQUITECTURA EN CRISTALES</t>
  </si>
  <si>
    <t>P/Compra puertas e instalacion.</t>
  </si>
  <si>
    <t>B1500000022</t>
  </si>
  <si>
    <t>26/04/22</t>
  </si>
  <si>
    <t>CONT.BS-0004321-2021/B1500000485</t>
  </si>
  <si>
    <t>18/05/22</t>
  </si>
  <si>
    <t>13/05/22</t>
  </si>
  <si>
    <t>26/05/22</t>
  </si>
  <si>
    <t>25/05/22</t>
  </si>
  <si>
    <t>31/05/22</t>
  </si>
  <si>
    <t xml:space="preserve">AGUA CRYSTAL </t>
  </si>
  <si>
    <t xml:space="preserve">Agua para la institucion. </t>
  </si>
  <si>
    <t>Compra equipos informaticos para la institucion.</t>
  </si>
  <si>
    <t>B1500008551</t>
  </si>
  <si>
    <t>ANTHURIANA DOMINICANA</t>
  </si>
  <si>
    <t>B1500002930</t>
  </si>
  <si>
    <t>Suministros.</t>
  </si>
  <si>
    <t>B1500000180</t>
  </si>
  <si>
    <t>MANUEL ARSENIO URENA</t>
  </si>
  <si>
    <t>B1500002839</t>
  </si>
  <si>
    <t>HV MEDISOLUTION SRL</t>
  </si>
  <si>
    <t>ALMONTE ACOSTA</t>
  </si>
  <si>
    <t>B1500000023</t>
  </si>
  <si>
    <t>B1500000182</t>
  </si>
  <si>
    <t>B1500001172</t>
  </si>
  <si>
    <t>20/05/22</t>
  </si>
  <si>
    <t>B1500002634</t>
  </si>
  <si>
    <t>CORRESPONDIENTE AL 30 DE JUNIO 2022</t>
  </si>
  <si>
    <t xml:space="preserve">DOMINGO SANTANA MEDINA </t>
  </si>
  <si>
    <t>29/06/22</t>
  </si>
  <si>
    <t>Servicios profesionales.</t>
  </si>
  <si>
    <t>B1500008862/8979</t>
  </si>
  <si>
    <t>B1500035164/35297/35495/35708/35853/35982/36143/36345/36373</t>
  </si>
  <si>
    <t>30/06/22</t>
  </si>
  <si>
    <t>10/05/22</t>
  </si>
  <si>
    <t>B1500004312</t>
  </si>
  <si>
    <t>25/06/22</t>
  </si>
  <si>
    <t>B1500023678/23503</t>
  </si>
  <si>
    <t>23/06/22</t>
  </si>
  <si>
    <t>Flota Junio 2022</t>
  </si>
  <si>
    <t>17/06/22</t>
  </si>
  <si>
    <t>28/05/2022</t>
  </si>
  <si>
    <t>B1500169801/169804</t>
  </si>
  <si>
    <t>24/06/22</t>
  </si>
  <si>
    <t>CONT.BS627/2022/B1500000454</t>
  </si>
  <si>
    <t>B1500040488/40929</t>
  </si>
  <si>
    <t>16/06/22</t>
  </si>
  <si>
    <t>B1500009480/9601</t>
  </si>
  <si>
    <t>CONT4490/21-B1500000239</t>
  </si>
  <si>
    <t>CON/4179/22-B1500008446</t>
  </si>
  <si>
    <t>15/06/22</t>
  </si>
  <si>
    <t>23/05/22</t>
  </si>
  <si>
    <t>B1500210668</t>
  </si>
  <si>
    <t>Mantenimiento y reparacion de equipos.</t>
  </si>
  <si>
    <t>B1500001098</t>
  </si>
  <si>
    <t>Nevera Whirpool y suministros.</t>
  </si>
  <si>
    <t>B1500113974/128876</t>
  </si>
  <si>
    <t>B1500096016/96053/93198/93235</t>
  </si>
  <si>
    <t>CONT2886/22-B1500000298</t>
  </si>
  <si>
    <t>CONT/ALQ21/B1500000404/405</t>
  </si>
  <si>
    <t xml:space="preserve">SEGURIDAD Y PROTECCION INDUTRIAL </t>
  </si>
  <si>
    <t>09/06/22</t>
  </si>
  <si>
    <t>Mnatenimiento extintores.</t>
  </si>
  <si>
    <t>BB1500000155</t>
  </si>
  <si>
    <t>13/06/22</t>
  </si>
  <si>
    <t>C-4258/22/B1500001509/1510</t>
  </si>
  <si>
    <t>SERVICIOA E INSTALACIONES TECNICAS SRL</t>
  </si>
  <si>
    <t>20/06/22</t>
  </si>
  <si>
    <t>Adquisicion elevador.</t>
  </si>
  <si>
    <t>B1500002245</t>
  </si>
  <si>
    <t>FARMAHISPANA III</t>
  </si>
  <si>
    <t>Compra medicamentos.</t>
  </si>
  <si>
    <t>B1500001445</t>
  </si>
  <si>
    <t>DUCTO LIMPIO SA</t>
  </si>
  <si>
    <t>Limpieza ductos aires acondicionados.</t>
  </si>
  <si>
    <t>B1500000686</t>
  </si>
  <si>
    <t>B1500002574</t>
  </si>
  <si>
    <t>B1500000060</t>
  </si>
  <si>
    <t>27/06/22</t>
  </si>
  <si>
    <t>B1500004832</t>
  </si>
  <si>
    <t>CON5366/22-B1500004020</t>
  </si>
  <si>
    <t>Compra baterias.</t>
  </si>
  <si>
    <t>Compra mascarillas.</t>
  </si>
  <si>
    <t>22/06/22</t>
  </si>
  <si>
    <t>P/Servicios de internet No. 829-110-6594,0829-118-1864,  CENTRAL TELEF. Mes junio 2022.</t>
  </si>
  <si>
    <t>RELACION DE ESTADO DE CUENTAS POR PAGAR DE SUPLIDORES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</si>
</sst>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6" fillId="0" borderId="0" xfId="0" applyFont="1"/>
    <xf numFmtId="49" fontId="7" fillId="2" borderId="1" xfId="0" applyNumberFormat="1" applyFont="1" applyFill="1" applyBorder="1" applyAlignment="1">
      <alignment horizontal="center"/>
    </xf>
    <xf numFmtId="43" fontId="6" fillId="2" borderId="1" xfId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 wrapText="1"/>
    </xf>
    <xf numFmtId="43" fontId="4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left"/>
    </xf>
    <xf numFmtId="49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0" fontId="0" fillId="0" borderId="0" xfId="0" applyFill="1"/>
    <xf numFmtId="43" fontId="3" fillId="0" borderId="0" xfId="0" applyNumberFormat="1" applyFont="1" applyAlignment="1">
      <alignment horizontal="center"/>
    </xf>
    <xf numFmtId="0" fontId="2" fillId="0" borderId="0" xfId="0" applyFont="1" applyFill="1"/>
    <xf numFmtId="14" fontId="0" fillId="3" borderId="1" xfId="0" applyNumberFormat="1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left"/>
    </xf>
    <xf numFmtId="43" fontId="0" fillId="3" borderId="1" xfId="1" applyFont="1" applyFill="1" applyBorder="1" applyAlignment="1">
      <alignment horizontal="center"/>
    </xf>
    <xf numFmtId="43" fontId="8" fillId="3" borderId="1" xfId="1" applyFont="1" applyFill="1" applyBorder="1" applyAlignment="1">
      <alignment horizontal="center"/>
    </xf>
    <xf numFmtId="0" fontId="0" fillId="3" borderId="0" xfId="0" applyFill="1"/>
    <xf numFmtId="43" fontId="12" fillId="3" borderId="1" xfId="1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left" wrapText="1"/>
    </xf>
    <xf numFmtId="43" fontId="12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left"/>
    </xf>
    <xf numFmtId="14" fontId="0" fillId="3" borderId="1" xfId="1" applyNumberFormat="1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left" wrapText="1"/>
    </xf>
    <xf numFmtId="0" fontId="0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14" fontId="8" fillId="3" borderId="1" xfId="1" applyNumberFormat="1" applyFont="1" applyFill="1" applyBorder="1" applyAlignment="1">
      <alignment horizontal="center"/>
    </xf>
    <xf numFmtId="14" fontId="0" fillId="3" borderId="1" xfId="0" applyNumberFormat="1" applyFont="1" applyFill="1" applyBorder="1" applyAlignment="1">
      <alignment horizontal="center" wrapText="1"/>
    </xf>
    <xf numFmtId="43" fontId="8" fillId="3" borderId="1" xfId="1" applyFont="1" applyFill="1" applyBorder="1" applyAlignment="1">
      <alignment horizontal="center" wrapText="1"/>
    </xf>
    <xf numFmtId="43" fontId="12" fillId="3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left"/>
    </xf>
    <xf numFmtId="49" fontId="0" fillId="3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left" wrapText="1"/>
    </xf>
    <xf numFmtId="0" fontId="0" fillId="3" borderId="1" xfId="0" applyFill="1" applyBorder="1" applyAlignment="1">
      <alignment horizontal="left"/>
    </xf>
    <xf numFmtId="2" fontId="8" fillId="3" borderId="1" xfId="1" applyNumberFormat="1" applyFont="1" applyFill="1" applyBorder="1" applyAlignment="1">
      <alignment horizontal="right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</cellXfs>
  <cellStyles count="3">
    <cellStyle name="Comma 2" xfId="2"/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20053</xdr:rowOff>
    </xdr:from>
    <xdr:to>
      <xdr:col>0</xdr:col>
      <xdr:colOff>2141220</xdr:colOff>
      <xdr:row>6</xdr:row>
      <xdr:rowOff>68580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14E47A6-3F19-465D-BD6E-637A1F8CC3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053"/>
          <a:ext cx="2141220" cy="1374407"/>
        </a:xfrm>
        <a:prstGeom prst="rect">
          <a:avLst/>
        </a:prstGeom>
      </xdr:spPr>
    </xdr:pic>
    <xdr:clientData/>
  </xdr:twoCellAnchor>
  <xdr:oneCellAnchor>
    <xdr:from>
      <xdr:col>0</xdr:col>
      <xdr:colOff>640152</xdr:colOff>
      <xdr:row>54</xdr:row>
      <xdr:rowOff>153119</xdr:rowOff>
    </xdr:from>
    <xdr:ext cx="4402287" cy="1010607"/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xmlns="" id="{9BFD4AFF-04D0-4165-83AB-7E6A32A9CE42}"/>
            </a:ext>
          </a:extLst>
        </xdr:cNvPr>
        <xdr:cNvSpPr txBox="1">
          <a:spLocks noChangeArrowheads="1"/>
        </xdr:cNvSpPr>
      </xdr:nvSpPr>
      <xdr:spPr bwMode="auto">
        <a:xfrm>
          <a:off x="640152" y="11986979"/>
          <a:ext cx="4402287" cy="101060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 wrap="square" lIns="91440" tIns="45720" rIns="91440" bIns="45720" anchor="t" upright="1">
          <a:noAutofit/>
        </a:bodyPr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marL="0" indent="0"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Licda. Edita Peña Ureña</a:t>
          </a:r>
        </a:p>
        <a:p>
          <a:pPr marL="0" indent="0"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Enc. de Contabilidad</a:t>
          </a:r>
          <a:r>
            <a:rPr lang="es-DO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.</a:t>
          </a:r>
        </a:p>
        <a:p>
          <a:pPr algn="ctr" rtl="0">
            <a:defRPr sz="1000"/>
          </a:pPr>
          <a:endParaRPr lang="es-DO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3</xdr:col>
      <xdr:colOff>592048</xdr:colOff>
      <xdr:row>55</xdr:row>
      <xdr:rowOff>20129</xdr:rowOff>
    </xdr:from>
    <xdr:to>
      <xdr:col>6</xdr:col>
      <xdr:colOff>250106</xdr:colOff>
      <xdr:row>61</xdr:row>
      <xdr:rowOff>39179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xmlns="" id="{EDCECDB8-4A76-4569-B5BF-3E1D2E9C42E9}"/>
            </a:ext>
          </a:extLst>
        </xdr:cNvPr>
        <xdr:cNvSpPr txBox="1">
          <a:spLocks noChangeArrowheads="1"/>
        </xdr:cNvSpPr>
      </xdr:nvSpPr>
      <xdr:spPr bwMode="auto">
        <a:xfrm>
          <a:off x="9301708" y="12029249"/>
          <a:ext cx="5289238" cy="10706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Joaquin Elias Jiménez</a:t>
          </a: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Enc. Administrativo y Financiero</a:t>
          </a: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abSelected="1" zoomScaleNormal="100" workbookViewId="0">
      <pane ySplit="1" topLeftCell="A2" activePane="bottomLeft" state="frozen"/>
      <selection pane="bottomLeft" activeCell="D6" sqref="D6"/>
    </sheetView>
  </sheetViews>
  <sheetFormatPr baseColWidth="10" defaultColWidth="11.5546875" defaultRowHeight="13.8" x14ac:dyDescent="0.3"/>
  <cols>
    <col min="1" max="1" width="53.5546875" style="13" customWidth="1"/>
    <col min="2" max="2" width="24.5546875" style="2" customWidth="1"/>
    <col min="3" max="3" width="48.88671875" style="13" customWidth="1"/>
    <col min="4" max="4" width="43.6640625" style="13" customWidth="1"/>
    <col min="5" max="5" width="22.33203125" style="10" bestFit="1" customWidth="1"/>
    <col min="6" max="6" width="16.109375" style="2" customWidth="1"/>
    <col min="7" max="7" width="18.44140625" style="2" customWidth="1"/>
    <col min="8" max="8" width="17" style="10" customWidth="1"/>
    <col min="9" max="16384" width="11.5546875" style="1"/>
  </cols>
  <sheetData>
    <row r="1" spans="1:8" x14ac:dyDescent="0.3">
      <c r="E1" s="9"/>
    </row>
    <row r="2" spans="1:8" x14ac:dyDescent="0.3">
      <c r="B2" s="3"/>
      <c r="C2" s="15"/>
      <c r="E2" s="9"/>
      <c r="F2" s="3"/>
      <c r="G2" s="3"/>
      <c r="H2" s="9"/>
    </row>
    <row r="3" spans="1:8" x14ac:dyDescent="0.3">
      <c r="C3" s="15"/>
      <c r="D3" s="16"/>
      <c r="H3" s="9"/>
    </row>
    <row r="4" spans="1:8" ht="21" x14ac:dyDescent="0.4">
      <c r="B4" s="44"/>
      <c r="C4" s="44" t="s">
        <v>158</v>
      </c>
      <c r="D4" s="44"/>
      <c r="E4" s="44"/>
      <c r="F4" s="44"/>
      <c r="G4" s="44"/>
      <c r="H4" s="44"/>
    </row>
    <row r="5" spans="1:8" ht="21" x14ac:dyDescent="0.4">
      <c r="B5" s="44"/>
      <c r="C5" s="44" t="s">
        <v>100</v>
      </c>
      <c r="D5" s="44"/>
      <c r="E5" s="44"/>
      <c r="F5" s="44"/>
      <c r="G5" s="44"/>
      <c r="H5" s="44"/>
    </row>
    <row r="6" spans="1:8" ht="21" x14ac:dyDescent="0.4">
      <c r="B6" s="44"/>
      <c r="C6" s="44" t="s">
        <v>37</v>
      </c>
      <c r="D6" s="44"/>
      <c r="E6" s="44"/>
      <c r="F6" s="44"/>
      <c r="G6" s="44"/>
      <c r="H6" s="44"/>
    </row>
    <row r="7" spans="1:8" ht="21" x14ac:dyDescent="0.4">
      <c r="A7" s="45" t="s">
        <v>35</v>
      </c>
      <c r="B7" s="45"/>
      <c r="C7" s="45"/>
      <c r="D7" s="45"/>
      <c r="E7" s="45"/>
      <c r="F7" s="45"/>
      <c r="G7" s="45"/>
      <c r="H7" s="45"/>
    </row>
    <row r="8" spans="1:8" s="4" customFormat="1" ht="78" x14ac:dyDescent="0.3">
      <c r="A8" s="38" t="s">
        <v>1</v>
      </c>
      <c r="B8" s="5" t="s">
        <v>2</v>
      </c>
      <c r="C8" s="39" t="s">
        <v>3</v>
      </c>
      <c r="D8" s="41" t="s">
        <v>4</v>
      </c>
      <c r="E8" s="6" t="s">
        <v>5</v>
      </c>
      <c r="F8" s="7" t="s">
        <v>6</v>
      </c>
      <c r="G8" s="7" t="s">
        <v>7</v>
      </c>
      <c r="H8" s="8" t="s">
        <v>8</v>
      </c>
    </row>
    <row r="9" spans="1:8" s="17" customFormat="1" ht="14.4" x14ac:dyDescent="0.3">
      <c r="A9" s="29" t="s">
        <v>34</v>
      </c>
      <c r="B9" s="20">
        <v>44687</v>
      </c>
      <c r="C9" s="21" t="s">
        <v>27</v>
      </c>
      <c r="D9" s="21" t="s">
        <v>118</v>
      </c>
      <c r="E9" s="22">
        <v>301301.14</v>
      </c>
      <c r="F9" s="20" t="s">
        <v>102</v>
      </c>
      <c r="G9" s="25">
        <v>134681.15</v>
      </c>
      <c r="H9" s="23">
        <f t="shared" ref="H9:H49" si="0">+E9-G9</f>
        <v>166619.99000000002</v>
      </c>
    </row>
    <row r="10" spans="1:8" s="17" customFormat="1" ht="36" customHeight="1" x14ac:dyDescent="0.3">
      <c r="A10" s="27" t="s">
        <v>83</v>
      </c>
      <c r="B10" s="35">
        <v>44567</v>
      </c>
      <c r="C10" s="31" t="s">
        <v>84</v>
      </c>
      <c r="D10" s="31" t="s">
        <v>105</v>
      </c>
      <c r="E10" s="22">
        <v>24664</v>
      </c>
      <c r="F10" s="22" t="s">
        <v>106</v>
      </c>
      <c r="G10" s="25">
        <v>22502.75</v>
      </c>
      <c r="H10" s="23">
        <f t="shared" si="0"/>
        <v>2161.25</v>
      </c>
    </row>
    <row r="11" spans="1:8" s="17" customFormat="1" ht="14.4" x14ac:dyDescent="0.3">
      <c r="A11" s="29" t="s">
        <v>87</v>
      </c>
      <c r="B11" s="20">
        <v>44870</v>
      </c>
      <c r="C11" s="21" t="s">
        <v>58</v>
      </c>
      <c r="D11" s="21" t="s">
        <v>88</v>
      </c>
      <c r="E11" s="22">
        <v>58260.65</v>
      </c>
      <c r="F11" s="30">
        <v>44748</v>
      </c>
      <c r="G11" s="25">
        <v>58260.65</v>
      </c>
      <c r="H11" s="23">
        <f t="shared" si="0"/>
        <v>0</v>
      </c>
    </row>
    <row r="12" spans="1:8" s="17" customFormat="1" ht="14.4" x14ac:dyDescent="0.3">
      <c r="A12" s="29" t="s">
        <v>73</v>
      </c>
      <c r="B12" s="20" t="s">
        <v>71</v>
      </c>
      <c r="C12" s="21" t="s">
        <v>74</v>
      </c>
      <c r="D12" s="21" t="s">
        <v>75</v>
      </c>
      <c r="E12" s="22">
        <v>71125.42</v>
      </c>
      <c r="F12" s="20" t="s">
        <v>119</v>
      </c>
      <c r="G12" s="25">
        <v>71125.42</v>
      </c>
      <c r="H12" s="23">
        <f t="shared" si="0"/>
        <v>0</v>
      </c>
    </row>
    <row r="13" spans="1:8" s="17" customFormat="1" ht="14.4" x14ac:dyDescent="0.3">
      <c r="A13" s="29" t="s">
        <v>19</v>
      </c>
      <c r="B13" s="20" t="s">
        <v>66</v>
      </c>
      <c r="C13" s="21" t="s">
        <v>20</v>
      </c>
      <c r="D13" s="27" t="s">
        <v>0</v>
      </c>
      <c r="E13" s="23">
        <v>2790125</v>
      </c>
      <c r="F13" s="26" t="s">
        <v>119</v>
      </c>
      <c r="G13" s="28">
        <v>1499062.5</v>
      </c>
      <c r="H13" s="23">
        <f t="shared" si="0"/>
        <v>1291062.5</v>
      </c>
    </row>
    <row r="14" spans="1:8" s="17" customFormat="1" ht="14.4" x14ac:dyDescent="0.3">
      <c r="A14" s="29" t="s">
        <v>94</v>
      </c>
      <c r="B14" s="26" t="s">
        <v>82</v>
      </c>
      <c r="C14" s="21" t="s">
        <v>57</v>
      </c>
      <c r="D14" s="29" t="s">
        <v>95</v>
      </c>
      <c r="E14" s="22">
        <v>35714.78</v>
      </c>
      <c r="F14" s="22">
        <v>0</v>
      </c>
      <c r="G14" s="25">
        <v>0</v>
      </c>
      <c r="H14" s="23">
        <f t="shared" si="0"/>
        <v>35714.78</v>
      </c>
    </row>
    <row r="15" spans="1:8" s="17" customFormat="1" ht="14.4" x14ac:dyDescent="0.3">
      <c r="A15" s="29" t="s">
        <v>31</v>
      </c>
      <c r="B15" s="20">
        <v>44567</v>
      </c>
      <c r="C15" s="21" t="s">
        <v>28</v>
      </c>
      <c r="D15" s="29" t="s">
        <v>112</v>
      </c>
      <c r="E15" s="22">
        <v>600000</v>
      </c>
      <c r="F15" s="20" t="s">
        <v>113</v>
      </c>
      <c r="G15" s="25">
        <v>600000</v>
      </c>
      <c r="H15" s="23">
        <f t="shared" si="0"/>
        <v>0</v>
      </c>
    </row>
    <row r="16" spans="1:8" s="17" customFormat="1" ht="14.4" x14ac:dyDescent="0.3">
      <c r="A16" s="29" t="s">
        <v>61</v>
      </c>
      <c r="B16" s="20" t="s">
        <v>81</v>
      </c>
      <c r="C16" s="21" t="s">
        <v>58</v>
      </c>
      <c r="D16" s="29" t="s">
        <v>96</v>
      </c>
      <c r="E16" s="22">
        <v>2039.97</v>
      </c>
      <c r="F16" s="22" t="s">
        <v>119</v>
      </c>
      <c r="G16" s="25">
        <v>2039.97</v>
      </c>
      <c r="H16" s="23">
        <f t="shared" si="0"/>
        <v>0</v>
      </c>
    </row>
    <row r="17" spans="1:8" s="17" customFormat="1" ht="14.4" x14ac:dyDescent="0.3">
      <c r="A17" s="29" t="s">
        <v>42</v>
      </c>
      <c r="B17" s="20">
        <v>44567</v>
      </c>
      <c r="C17" s="27" t="s">
        <v>43</v>
      </c>
      <c r="D17" s="29" t="s">
        <v>130</v>
      </c>
      <c r="E17" s="22">
        <v>1995</v>
      </c>
      <c r="F17" s="20">
        <v>44810</v>
      </c>
      <c r="G17" s="25">
        <v>1320</v>
      </c>
      <c r="H17" s="23">
        <f>+E17-G17</f>
        <v>675</v>
      </c>
    </row>
    <row r="18" spans="1:8" s="17" customFormat="1" ht="14.4" x14ac:dyDescent="0.3">
      <c r="A18" s="29" t="s">
        <v>26</v>
      </c>
      <c r="B18" s="20" t="s">
        <v>80</v>
      </c>
      <c r="C18" s="21" t="s">
        <v>89</v>
      </c>
      <c r="D18" s="29" t="s">
        <v>90</v>
      </c>
      <c r="E18" s="22">
        <v>74992.45</v>
      </c>
      <c r="F18" s="22" t="s">
        <v>119</v>
      </c>
      <c r="G18" s="25">
        <v>74992.45</v>
      </c>
      <c r="H18" s="23">
        <f>+E18-G18</f>
        <v>0</v>
      </c>
    </row>
    <row r="19" spans="1:8" s="17" customFormat="1" ht="17.25" customHeight="1" x14ac:dyDescent="0.3">
      <c r="A19" s="29" t="s">
        <v>64</v>
      </c>
      <c r="B19" s="20" t="s">
        <v>137</v>
      </c>
      <c r="C19" s="27" t="s">
        <v>65</v>
      </c>
      <c r="D19" s="29" t="s">
        <v>138</v>
      </c>
      <c r="E19" s="22">
        <v>215293.63</v>
      </c>
      <c r="F19" s="22" t="s">
        <v>106</v>
      </c>
      <c r="G19" s="25">
        <v>47144.94</v>
      </c>
      <c r="H19" s="23">
        <f t="shared" si="0"/>
        <v>168148.69</v>
      </c>
    </row>
    <row r="20" spans="1:8" s="17" customFormat="1" ht="17.25" customHeight="1" x14ac:dyDescent="0.3">
      <c r="A20" s="29" t="s">
        <v>72</v>
      </c>
      <c r="B20" s="20">
        <v>44598</v>
      </c>
      <c r="C20" s="21" t="s">
        <v>126</v>
      </c>
      <c r="D20" s="29" t="s">
        <v>127</v>
      </c>
      <c r="E20" s="22">
        <v>16207.73</v>
      </c>
      <c r="F20" s="20" t="s">
        <v>111</v>
      </c>
      <c r="G20" s="25">
        <v>16207.73</v>
      </c>
      <c r="H20" s="23">
        <f>+E20-G20</f>
        <v>0</v>
      </c>
    </row>
    <row r="21" spans="1:8" s="17" customFormat="1" ht="14.4" x14ac:dyDescent="0.3">
      <c r="A21" s="29" t="s">
        <v>44</v>
      </c>
      <c r="B21" s="20">
        <v>44840</v>
      </c>
      <c r="C21" s="27" t="s">
        <v>128</v>
      </c>
      <c r="D21" s="29" t="s">
        <v>129</v>
      </c>
      <c r="E21" s="22">
        <v>36328.49</v>
      </c>
      <c r="F21" s="22" t="s">
        <v>111</v>
      </c>
      <c r="G21" s="25">
        <f>15221.48+8642.06</f>
        <v>23863.54</v>
      </c>
      <c r="H21" s="23">
        <f t="shared" si="0"/>
        <v>12464.949999999997</v>
      </c>
    </row>
    <row r="22" spans="1:8" s="17" customFormat="1" ht="33.75" customHeight="1" x14ac:dyDescent="0.3">
      <c r="A22" s="27" t="s">
        <v>9</v>
      </c>
      <c r="B22" s="35" t="s">
        <v>114</v>
      </c>
      <c r="C22" s="31" t="s">
        <v>157</v>
      </c>
      <c r="D22" s="27" t="s">
        <v>115</v>
      </c>
      <c r="E22" s="36">
        <v>514560.81</v>
      </c>
      <c r="F22" s="35" t="s">
        <v>116</v>
      </c>
      <c r="G22" s="37">
        <v>258317.21</v>
      </c>
      <c r="H22" s="36">
        <f>+E22-G22</f>
        <v>256243.6</v>
      </c>
    </row>
    <row r="23" spans="1:8" s="17" customFormat="1" ht="16.5" customHeight="1" x14ac:dyDescent="0.3">
      <c r="A23" s="29" t="s">
        <v>146</v>
      </c>
      <c r="B23" s="20" t="s">
        <v>106</v>
      </c>
      <c r="C23" s="21" t="s">
        <v>147</v>
      </c>
      <c r="D23" s="27" t="s">
        <v>148</v>
      </c>
      <c r="E23" s="23">
        <v>199135.32</v>
      </c>
      <c r="F23" s="22">
        <v>0</v>
      </c>
      <c r="G23" s="28">
        <v>0</v>
      </c>
      <c r="H23" s="23">
        <f>+E23-G23</f>
        <v>199135.32</v>
      </c>
    </row>
    <row r="24" spans="1:8" s="17" customFormat="1" ht="18.75" customHeight="1" x14ac:dyDescent="0.3">
      <c r="A24" s="29" t="s">
        <v>101</v>
      </c>
      <c r="B24" s="20" t="s">
        <v>102</v>
      </c>
      <c r="C24" s="21" t="s">
        <v>103</v>
      </c>
      <c r="D24" s="27" t="s">
        <v>62</v>
      </c>
      <c r="E24" s="23">
        <v>118220.34</v>
      </c>
      <c r="F24" s="22">
        <v>0</v>
      </c>
      <c r="G24" s="28">
        <v>0</v>
      </c>
      <c r="H24" s="23">
        <f>+E24-G24</f>
        <v>118220.34</v>
      </c>
    </row>
    <row r="25" spans="1:8" s="17" customFormat="1" ht="18" customHeight="1" x14ac:dyDescent="0.3">
      <c r="A25" s="29" t="s">
        <v>32</v>
      </c>
      <c r="B25" s="20" t="s">
        <v>106</v>
      </c>
      <c r="C25" s="21" t="s">
        <v>59</v>
      </c>
      <c r="D25" s="27" t="s">
        <v>153</v>
      </c>
      <c r="E25" s="23">
        <v>352712.8</v>
      </c>
      <c r="F25" s="22">
        <v>0</v>
      </c>
      <c r="G25" s="28">
        <v>0</v>
      </c>
      <c r="H25" s="23">
        <f t="shared" si="0"/>
        <v>352712.8</v>
      </c>
    </row>
    <row r="26" spans="1:8" s="17" customFormat="1" ht="14.4" x14ac:dyDescent="0.3">
      <c r="A26" s="29" t="s">
        <v>63</v>
      </c>
      <c r="B26" s="20" t="s">
        <v>124</v>
      </c>
      <c r="C26" s="27" t="s">
        <v>41</v>
      </c>
      <c r="D26" s="29" t="s">
        <v>125</v>
      </c>
      <c r="E26" s="23">
        <v>598095.69999999995</v>
      </c>
      <c r="F26" s="20" t="s">
        <v>116</v>
      </c>
      <c r="G26" s="25">
        <v>290436.08</v>
      </c>
      <c r="H26" s="23">
        <f>+E26-G26</f>
        <v>307659.61999999994</v>
      </c>
    </row>
    <row r="27" spans="1:8" s="17" customFormat="1" ht="14.4" x14ac:dyDescent="0.3">
      <c r="A27" s="29" t="s">
        <v>10</v>
      </c>
      <c r="B27" s="20" t="s">
        <v>98</v>
      </c>
      <c r="C27" s="27" t="s">
        <v>24</v>
      </c>
      <c r="D27" s="29" t="s">
        <v>131</v>
      </c>
      <c r="E27" s="23">
        <v>118360</v>
      </c>
      <c r="F27" s="30" t="s">
        <v>123</v>
      </c>
      <c r="G27" s="25">
        <v>10760</v>
      </c>
      <c r="H27" s="23">
        <f t="shared" si="0"/>
        <v>107600</v>
      </c>
    </row>
    <row r="28" spans="1:8" s="17" customFormat="1" ht="14.4" x14ac:dyDescent="0.3">
      <c r="A28" s="29" t="s">
        <v>143</v>
      </c>
      <c r="B28" s="20" t="s">
        <v>102</v>
      </c>
      <c r="C28" s="27" t="s">
        <v>144</v>
      </c>
      <c r="D28" s="29" t="s">
        <v>145</v>
      </c>
      <c r="E28" s="23">
        <v>13366.11</v>
      </c>
      <c r="F28" s="22">
        <v>0</v>
      </c>
      <c r="G28" s="25">
        <v>0</v>
      </c>
      <c r="H28" s="23">
        <f t="shared" si="0"/>
        <v>13366.11</v>
      </c>
    </row>
    <row r="29" spans="1:8" s="17" customFormat="1" ht="14.4" x14ac:dyDescent="0.3">
      <c r="A29" s="29" t="s">
        <v>11</v>
      </c>
      <c r="B29" s="26" t="s">
        <v>70</v>
      </c>
      <c r="C29" s="21" t="s">
        <v>45</v>
      </c>
      <c r="D29" s="29" t="s">
        <v>49</v>
      </c>
      <c r="E29" s="23">
        <v>61000.18</v>
      </c>
      <c r="F29" s="20" t="s">
        <v>70</v>
      </c>
      <c r="G29" s="28">
        <v>0</v>
      </c>
      <c r="H29" s="23">
        <f t="shared" si="0"/>
        <v>61000.18</v>
      </c>
    </row>
    <row r="30" spans="1:8" s="17" customFormat="1" ht="14.4" x14ac:dyDescent="0.3">
      <c r="A30" s="29" t="s">
        <v>38</v>
      </c>
      <c r="B30" s="20" t="s">
        <v>46</v>
      </c>
      <c r="C30" s="21" t="s">
        <v>39</v>
      </c>
      <c r="D30" s="21" t="s">
        <v>40</v>
      </c>
      <c r="E30" s="22">
        <v>-9195.75</v>
      </c>
      <c r="F30" s="22">
        <v>0</v>
      </c>
      <c r="G30" s="25">
        <v>0</v>
      </c>
      <c r="H30" s="43">
        <f t="shared" si="0"/>
        <v>-9195.75</v>
      </c>
    </row>
    <row r="31" spans="1:8" s="17" customFormat="1" ht="14.4" x14ac:dyDescent="0.3">
      <c r="A31" s="29" t="s">
        <v>56</v>
      </c>
      <c r="B31" s="20">
        <v>44745</v>
      </c>
      <c r="C31" s="21" t="s">
        <v>155</v>
      </c>
      <c r="D31" s="21" t="s">
        <v>149</v>
      </c>
      <c r="E31" s="22">
        <v>28758.5</v>
      </c>
      <c r="F31" s="22">
        <v>0</v>
      </c>
      <c r="G31" s="25">
        <v>0</v>
      </c>
      <c r="H31" s="23">
        <f t="shared" si="0"/>
        <v>28758.5</v>
      </c>
    </row>
    <row r="32" spans="1:8" s="17" customFormat="1" ht="14.4" x14ac:dyDescent="0.3">
      <c r="A32" s="29" t="s">
        <v>55</v>
      </c>
      <c r="B32" s="20">
        <v>44567</v>
      </c>
      <c r="C32" s="29" t="s">
        <v>29</v>
      </c>
      <c r="D32" s="29" t="s">
        <v>110</v>
      </c>
      <c r="E32" s="22">
        <v>182158.48</v>
      </c>
      <c r="F32" s="20" t="s">
        <v>111</v>
      </c>
      <c r="G32" s="25">
        <v>182158.48</v>
      </c>
      <c r="H32" s="23">
        <f t="shared" si="0"/>
        <v>0</v>
      </c>
    </row>
    <row r="33" spans="1:9" s="17" customFormat="1" ht="14.4" x14ac:dyDescent="0.3">
      <c r="A33" s="29" t="s">
        <v>93</v>
      </c>
      <c r="B33" s="20">
        <v>44626</v>
      </c>
      <c r="C33" s="29" t="s">
        <v>22</v>
      </c>
      <c r="D33" s="29" t="s">
        <v>117</v>
      </c>
      <c r="E33" s="22">
        <v>3938332.5</v>
      </c>
      <c r="F33" s="22" t="s">
        <v>102</v>
      </c>
      <c r="G33" s="25">
        <v>65288.800000000003</v>
      </c>
      <c r="H33" s="23">
        <f>+E33-G33</f>
        <v>3873043.7</v>
      </c>
    </row>
    <row r="34" spans="1:9" s="17" customFormat="1" ht="14.4" x14ac:dyDescent="0.3">
      <c r="A34" s="29" t="s">
        <v>54</v>
      </c>
      <c r="B34" s="20" t="s">
        <v>102</v>
      </c>
      <c r="C34" s="29" t="s">
        <v>154</v>
      </c>
      <c r="D34" s="29" t="s">
        <v>150</v>
      </c>
      <c r="E34" s="22">
        <v>37624.480000000003</v>
      </c>
      <c r="F34" s="22">
        <v>0</v>
      </c>
      <c r="G34" s="25">
        <v>0</v>
      </c>
      <c r="H34" s="23">
        <f>+E34-G34</f>
        <v>37624.480000000003</v>
      </c>
    </row>
    <row r="35" spans="1:9" s="17" customFormat="1" ht="14.4" x14ac:dyDescent="0.3">
      <c r="A35" s="33" t="s">
        <v>12</v>
      </c>
      <c r="B35" s="20" t="s">
        <v>53</v>
      </c>
      <c r="C35" s="33" t="s">
        <v>25</v>
      </c>
      <c r="D35" s="33" t="s">
        <v>60</v>
      </c>
      <c r="E35" s="23">
        <v>6308.12</v>
      </c>
      <c r="F35" s="22">
        <v>0</v>
      </c>
      <c r="G35" s="28">
        <v>0</v>
      </c>
      <c r="H35" s="23">
        <f t="shared" si="0"/>
        <v>6308.12</v>
      </c>
    </row>
    <row r="36" spans="1:9" s="17" customFormat="1" ht="14.4" x14ac:dyDescent="0.3">
      <c r="A36" s="33" t="s">
        <v>52</v>
      </c>
      <c r="B36" s="20">
        <v>44900</v>
      </c>
      <c r="C36" s="33" t="s">
        <v>51</v>
      </c>
      <c r="D36" s="33" t="s">
        <v>86</v>
      </c>
      <c r="E36" s="23">
        <v>30543.87</v>
      </c>
      <c r="F36" s="30">
        <v>44657</v>
      </c>
      <c r="G36" s="28">
        <v>30543.87</v>
      </c>
      <c r="H36" s="23">
        <f t="shared" si="0"/>
        <v>0</v>
      </c>
    </row>
    <row r="37" spans="1:9" s="17" customFormat="1" ht="14.4" x14ac:dyDescent="0.3">
      <c r="A37" s="29" t="s">
        <v>13</v>
      </c>
      <c r="B37" s="32" t="s">
        <v>76</v>
      </c>
      <c r="C37" s="29" t="s">
        <v>22</v>
      </c>
      <c r="D37" s="29" t="s">
        <v>121</v>
      </c>
      <c r="E37" s="23">
        <v>97477.71</v>
      </c>
      <c r="F37" s="20">
        <v>44567</v>
      </c>
      <c r="G37" s="28">
        <v>23849.81</v>
      </c>
      <c r="H37" s="23">
        <f t="shared" si="0"/>
        <v>73627.900000000009</v>
      </c>
    </row>
    <row r="38" spans="1:9" s="17" customFormat="1" ht="14.4" x14ac:dyDescent="0.3">
      <c r="A38" s="29" t="s">
        <v>14</v>
      </c>
      <c r="B38" s="26" t="s">
        <v>76</v>
      </c>
      <c r="C38" s="21" t="s">
        <v>21</v>
      </c>
      <c r="D38" s="29" t="s">
        <v>77</v>
      </c>
      <c r="E38" s="23">
        <f>349522.56+341323.28</f>
        <v>690845.84000000008</v>
      </c>
      <c r="F38" s="23">
        <v>0</v>
      </c>
      <c r="G38" s="28">
        <v>0</v>
      </c>
      <c r="H38" s="23">
        <f t="shared" si="0"/>
        <v>690845.84000000008</v>
      </c>
      <c r="I38" s="24"/>
    </row>
    <row r="39" spans="1:9" s="17" customFormat="1" ht="14.4" x14ac:dyDescent="0.3">
      <c r="A39" s="29" t="s">
        <v>91</v>
      </c>
      <c r="B39" s="26" t="s">
        <v>79</v>
      </c>
      <c r="C39" s="27" t="s">
        <v>65</v>
      </c>
      <c r="D39" s="29" t="s">
        <v>92</v>
      </c>
      <c r="E39" s="23">
        <v>44897.16</v>
      </c>
      <c r="F39" s="34">
        <v>44626</v>
      </c>
      <c r="G39" s="28">
        <v>44897.16</v>
      </c>
      <c r="H39" s="23">
        <f t="shared" si="0"/>
        <v>0</v>
      </c>
      <c r="I39" s="24"/>
    </row>
    <row r="40" spans="1:9" s="17" customFormat="1" ht="14.4" x14ac:dyDescent="0.3">
      <c r="A40" s="29" t="s">
        <v>15</v>
      </c>
      <c r="B40" s="26" t="s">
        <v>107</v>
      </c>
      <c r="C40" s="27" t="s">
        <v>85</v>
      </c>
      <c r="D40" s="29" t="s">
        <v>108</v>
      </c>
      <c r="E40" s="23">
        <v>460482.7</v>
      </c>
      <c r="F40" s="23" t="s">
        <v>109</v>
      </c>
      <c r="G40" s="28">
        <v>460482.7</v>
      </c>
      <c r="H40" s="23">
        <f t="shared" si="0"/>
        <v>0</v>
      </c>
      <c r="I40" s="24"/>
    </row>
    <row r="41" spans="1:9" s="17" customFormat="1" ht="14.4" x14ac:dyDescent="0.3">
      <c r="A41" s="29" t="s">
        <v>67</v>
      </c>
      <c r="B41" s="26" t="s">
        <v>151</v>
      </c>
      <c r="C41" s="21" t="s">
        <v>68</v>
      </c>
      <c r="D41" s="29" t="s">
        <v>152</v>
      </c>
      <c r="E41" s="23">
        <v>34500</v>
      </c>
      <c r="F41" s="28">
        <v>0</v>
      </c>
      <c r="G41" s="28">
        <v>0</v>
      </c>
      <c r="H41" s="23">
        <f t="shared" si="0"/>
        <v>34500</v>
      </c>
    </row>
    <row r="42" spans="1:9" s="17" customFormat="1" ht="14.4" x14ac:dyDescent="0.3">
      <c r="A42" s="29" t="s">
        <v>139</v>
      </c>
      <c r="B42" s="26" t="s">
        <v>140</v>
      </c>
      <c r="C42" s="21" t="s">
        <v>141</v>
      </c>
      <c r="D42" s="29" t="s">
        <v>142</v>
      </c>
      <c r="E42" s="23">
        <v>585513.12</v>
      </c>
      <c r="F42" s="28">
        <v>0</v>
      </c>
      <c r="G42" s="28">
        <v>0</v>
      </c>
      <c r="H42" s="23">
        <f t="shared" si="0"/>
        <v>585513.12</v>
      </c>
    </row>
    <row r="43" spans="1:9" s="17" customFormat="1" ht="14.4" x14ac:dyDescent="0.3">
      <c r="A43" s="29" t="s">
        <v>133</v>
      </c>
      <c r="B43" s="26" t="s">
        <v>134</v>
      </c>
      <c r="C43" s="21" t="s">
        <v>135</v>
      </c>
      <c r="D43" s="29" t="s">
        <v>136</v>
      </c>
      <c r="E43" s="23">
        <v>25555</v>
      </c>
      <c r="F43" s="26" t="s">
        <v>102</v>
      </c>
      <c r="G43" s="28">
        <v>25555</v>
      </c>
      <c r="H43" s="23">
        <f t="shared" si="0"/>
        <v>0</v>
      </c>
    </row>
    <row r="44" spans="1:9" s="17" customFormat="1" ht="14.4" x14ac:dyDescent="0.3">
      <c r="A44" s="29" t="s">
        <v>33</v>
      </c>
      <c r="B44" s="20" t="s">
        <v>156</v>
      </c>
      <c r="C44" s="40" t="s">
        <v>30</v>
      </c>
      <c r="D44" s="29" t="s">
        <v>104</v>
      </c>
      <c r="E44" s="22">
        <v>18146</v>
      </c>
      <c r="F44" s="20">
        <v>44748</v>
      </c>
      <c r="G44" s="22">
        <v>8183.8</v>
      </c>
      <c r="H44" s="22">
        <f>+E44-G44</f>
        <v>9962.2000000000007</v>
      </c>
    </row>
    <row r="45" spans="1:9" s="19" customFormat="1" ht="14.4" x14ac:dyDescent="0.3">
      <c r="A45" s="29" t="s">
        <v>16</v>
      </c>
      <c r="B45" s="20">
        <v>44748</v>
      </c>
      <c r="C45" s="29" t="s">
        <v>23</v>
      </c>
      <c r="D45" s="29" t="s">
        <v>132</v>
      </c>
      <c r="E45" s="23">
        <v>23794.16</v>
      </c>
      <c r="F45" s="22" t="s">
        <v>109</v>
      </c>
      <c r="G45" s="28">
        <v>19755.36</v>
      </c>
      <c r="H45" s="23">
        <f t="shared" si="0"/>
        <v>4038.7999999999993</v>
      </c>
    </row>
    <row r="46" spans="1:9" s="19" customFormat="1" ht="14.4" x14ac:dyDescent="0.3">
      <c r="A46" s="29" t="s">
        <v>50</v>
      </c>
      <c r="B46" s="20" t="s">
        <v>78</v>
      </c>
      <c r="C46" s="29" t="s">
        <v>48</v>
      </c>
      <c r="D46" s="29" t="s">
        <v>97</v>
      </c>
      <c r="E46" s="23">
        <v>45700</v>
      </c>
      <c r="F46" s="30">
        <v>44748</v>
      </c>
      <c r="G46" s="28">
        <v>45700</v>
      </c>
      <c r="H46" s="23">
        <f t="shared" si="0"/>
        <v>0</v>
      </c>
    </row>
    <row r="47" spans="1:9" s="19" customFormat="1" ht="14.4" x14ac:dyDescent="0.3">
      <c r="A47" s="29" t="s">
        <v>47</v>
      </c>
      <c r="B47" s="20">
        <v>44870</v>
      </c>
      <c r="C47" s="29" t="s">
        <v>48</v>
      </c>
      <c r="D47" s="29" t="s">
        <v>99</v>
      </c>
      <c r="E47" s="23">
        <v>84691.25</v>
      </c>
      <c r="F47" s="30">
        <v>44657</v>
      </c>
      <c r="G47" s="28">
        <v>84691.25</v>
      </c>
      <c r="H47" s="23">
        <f t="shared" si="0"/>
        <v>0</v>
      </c>
    </row>
    <row r="48" spans="1:9" s="19" customFormat="1" ht="18.75" customHeight="1" x14ac:dyDescent="0.3">
      <c r="A48" s="29" t="s">
        <v>69</v>
      </c>
      <c r="B48" s="32" t="s">
        <v>80</v>
      </c>
      <c r="C48" s="27" t="s">
        <v>65</v>
      </c>
      <c r="D48" s="29" t="s">
        <v>122</v>
      </c>
      <c r="E48" s="23">
        <v>488743.88</v>
      </c>
      <c r="F48" s="22" t="s">
        <v>123</v>
      </c>
      <c r="G48" s="28">
        <f>44094.37+64758.51+9470.25+5350.99</f>
        <v>123674.12000000001</v>
      </c>
      <c r="H48" s="23">
        <f t="shared" si="0"/>
        <v>365069.76</v>
      </c>
    </row>
    <row r="49" spans="1:8" s="17" customFormat="1" ht="14.4" x14ac:dyDescent="0.3">
      <c r="A49" s="29" t="s">
        <v>17</v>
      </c>
      <c r="B49" s="32" t="s">
        <v>80</v>
      </c>
      <c r="C49" s="27" t="s">
        <v>18</v>
      </c>
      <c r="D49" s="42" t="s">
        <v>120</v>
      </c>
      <c r="E49" s="22">
        <v>158480.26</v>
      </c>
      <c r="F49" s="30" t="s">
        <v>113</v>
      </c>
      <c r="G49" s="25">
        <v>79240.13</v>
      </c>
      <c r="H49" s="23">
        <f t="shared" si="0"/>
        <v>79240.13</v>
      </c>
    </row>
    <row r="50" spans="1:8" s="17" customFormat="1" ht="14.4" x14ac:dyDescent="0.3">
      <c r="A50" s="29"/>
      <c r="B50" s="20"/>
      <c r="C50" s="27"/>
      <c r="D50" s="42"/>
      <c r="E50" s="22"/>
      <c r="F50" s="30"/>
      <c r="G50" s="25"/>
      <c r="H50" s="23"/>
    </row>
    <row r="51" spans="1:8" ht="22.95" customHeight="1" x14ac:dyDescent="0.3">
      <c r="A51" s="14" t="s">
        <v>36</v>
      </c>
      <c r="B51" s="11"/>
      <c r="C51" s="14"/>
      <c r="D51" s="14"/>
      <c r="E51" s="12">
        <f>SUM(E9:E50)</f>
        <v>13176856.799999999</v>
      </c>
      <c r="F51" s="12"/>
      <c r="G51" s="12">
        <f>SUM(G9:G50)</f>
        <v>4304734.87</v>
      </c>
      <c r="H51" s="12">
        <f>SUM(H9:H50)</f>
        <v>8872121.9300000016</v>
      </c>
    </row>
    <row r="52" spans="1:8" x14ac:dyDescent="0.3">
      <c r="G52" s="10"/>
    </row>
    <row r="53" spans="1:8" x14ac:dyDescent="0.3">
      <c r="G53" s="18"/>
    </row>
  </sheetData>
  <conditionalFormatting sqref="C49:C50">
    <cfRule type="duplicateValues" dxfId="0" priority="1"/>
  </conditionalFormatting>
  <pageMargins left="0.7" right="0.7" top="0.75" bottom="0.75" header="0.3" footer="0.3"/>
  <pageSetup scale="47" fitToHeight="0" orientation="landscape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REL. D-ESTADO DE CXP DE SUPLID</vt:lpstr>
      <vt:lpstr>'REL. D-ESTADO DE CXP DE SUPLID'!Títulos_a_imprimir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Yenifel Rodriguez</dc:creator>
  <cp:lastModifiedBy>Edita Peña</cp:lastModifiedBy>
  <cp:lastPrinted>2022-07-12T22:00:10Z</cp:lastPrinted>
  <dcterms:created xsi:type="dcterms:W3CDTF">2021-11-04T13:57:28Z</dcterms:created>
  <dcterms:modified xsi:type="dcterms:W3CDTF">2022-07-13T14:00:26Z</dcterms:modified>
</cp:coreProperties>
</file>